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7235" windowHeight="9030" activeTab="1"/>
  </bookViews>
  <sheets>
    <sheet name="Covarian" sheetId="1" r:id="rId1"/>
    <sheet name="Correlation" sheetId="4" r:id="rId2"/>
    <sheet name="Sheet2" sheetId="2" r:id="rId3"/>
    <sheet name="Sheet3" sheetId="3" r:id="rId4"/>
  </sheets>
  <calcPr calcId="144525"/>
</workbook>
</file>

<file path=xl/calcChain.xml><?xml version="1.0" encoding="utf-8"?>
<calcChain xmlns="http://schemas.openxmlformats.org/spreadsheetml/2006/main">
  <c r="C18" i="4" l="1"/>
  <c r="C21" i="4" l="1"/>
  <c r="K14" i="4" l="1"/>
  <c r="E21" i="4"/>
  <c r="K5" i="4"/>
  <c r="I4" i="4"/>
  <c r="K13" i="4"/>
  <c r="K12" i="4"/>
  <c r="K11" i="4"/>
  <c r="K10" i="4"/>
  <c r="K9" i="4"/>
  <c r="K8" i="4"/>
  <c r="K7" i="4"/>
  <c r="K6" i="4"/>
  <c r="K4" i="4"/>
  <c r="J13" i="4"/>
  <c r="J12" i="4"/>
  <c r="J11" i="4"/>
  <c r="J10" i="4"/>
  <c r="J9" i="4"/>
  <c r="J8" i="4"/>
  <c r="J7" i="4"/>
  <c r="J6" i="4"/>
  <c r="J5" i="4"/>
  <c r="J4" i="4"/>
  <c r="I13" i="4"/>
  <c r="I12" i="4"/>
  <c r="I11" i="4"/>
  <c r="I10" i="4"/>
  <c r="I9" i="4"/>
  <c r="I8" i="4"/>
  <c r="I7" i="4"/>
  <c r="I6" i="4"/>
  <c r="I5" i="4"/>
  <c r="E17" i="4"/>
  <c r="C17" i="4"/>
  <c r="G10" i="4"/>
  <c r="C15" i="4"/>
  <c r="F12" i="4" s="1"/>
  <c r="G12" i="4" s="1"/>
  <c r="B15" i="4"/>
  <c r="D11" i="4" s="1"/>
  <c r="C14" i="4"/>
  <c r="B14" i="4"/>
  <c r="F13" i="4"/>
  <c r="G13" i="4" s="1"/>
  <c r="D13" i="4"/>
  <c r="H13" i="4" s="1"/>
  <c r="D12" i="4"/>
  <c r="F11" i="4"/>
  <c r="G11" i="4" s="1"/>
  <c r="H10" i="4"/>
  <c r="F10" i="4"/>
  <c r="D10" i="4"/>
  <c r="E10" i="4" s="1"/>
  <c r="D9" i="4"/>
  <c r="F8" i="4"/>
  <c r="G8" i="4" s="1"/>
  <c r="D8" i="4"/>
  <c r="H8" i="4" s="1"/>
  <c r="F7" i="4"/>
  <c r="G7" i="4" s="1"/>
  <c r="D7" i="4"/>
  <c r="E7" i="4" s="1"/>
  <c r="D6" i="4"/>
  <c r="F5" i="4"/>
  <c r="G5" i="4" s="1"/>
  <c r="D5" i="4"/>
  <c r="H5" i="4" s="1"/>
  <c r="D4" i="4"/>
  <c r="E17" i="1"/>
  <c r="C14" i="1"/>
  <c r="B14" i="1"/>
  <c r="F10" i="1"/>
  <c r="F6" i="1"/>
  <c r="E13" i="1"/>
  <c r="E12" i="1"/>
  <c r="E11" i="1"/>
  <c r="E10" i="1"/>
  <c r="E9" i="1"/>
  <c r="E8" i="1"/>
  <c r="E7" i="1"/>
  <c r="E6" i="1"/>
  <c r="E5" i="1"/>
  <c r="E4" i="1"/>
  <c r="D5" i="1"/>
  <c r="F5" i="1" s="1"/>
  <c r="D6" i="1"/>
  <c r="D7" i="1"/>
  <c r="F7" i="1" s="1"/>
  <c r="D8" i="1"/>
  <c r="F8" i="1" s="1"/>
  <c r="D9" i="1"/>
  <c r="F9" i="1" s="1"/>
  <c r="D10" i="1"/>
  <c r="D11" i="1"/>
  <c r="F11" i="1" s="1"/>
  <c r="D12" i="1"/>
  <c r="F12" i="1" s="1"/>
  <c r="D13" i="1"/>
  <c r="F13" i="1" s="1"/>
  <c r="D4" i="1"/>
  <c r="F4" i="1" s="1"/>
  <c r="C15" i="1"/>
  <c r="B15" i="1"/>
  <c r="E11" i="4" l="1"/>
  <c r="H11" i="4"/>
  <c r="H12" i="4"/>
  <c r="E4" i="4"/>
  <c r="E8" i="4"/>
  <c r="E12" i="4"/>
  <c r="F4" i="4"/>
  <c r="G4" i="4" s="1"/>
  <c r="G14" i="4" s="1"/>
  <c r="C19" i="4" s="1"/>
  <c r="D19" i="4" s="1"/>
  <c r="F6" i="4"/>
  <c r="G6" i="4" s="1"/>
  <c r="H7" i="4"/>
  <c r="F9" i="4"/>
  <c r="G9" i="4" s="1"/>
  <c r="E5" i="4"/>
  <c r="E9" i="4"/>
  <c r="E13" i="4"/>
  <c r="E6" i="4"/>
  <c r="F14" i="1"/>
  <c r="C17" i="1" s="1"/>
  <c r="H9" i="4" l="1"/>
  <c r="H4" i="4"/>
  <c r="H14" i="4" s="1"/>
  <c r="E14" i="4"/>
  <c r="D18" i="4" s="1"/>
  <c r="H6" i="4"/>
</calcChain>
</file>

<file path=xl/sharedStrings.xml><?xml version="1.0" encoding="utf-8"?>
<sst xmlns="http://schemas.openxmlformats.org/spreadsheetml/2006/main" count="30" uniqueCount="20">
  <si>
    <t>X</t>
  </si>
  <si>
    <t>Y</t>
  </si>
  <si>
    <t>X-Xavg</t>
  </si>
  <si>
    <t>Y-Yavg</t>
  </si>
  <si>
    <t>Product</t>
  </si>
  <si>
    <t xml:space="preserve">Cov = </t>
  </si>
  <si>
    <t>SUM</t>
  </si>
  <si>
    <t>AVG</t>
  </si>
  <si>
    <t xml:space="preserve"> </t>
  </si>
  <si>
    <t>atau</t>
  </si>
  <si>
    <t>(X-Xavg)^2</t>
  </si>
  <si>
    <t>(Y-Yavg)^2</t>
  </si>
  <si>
    <t>dev(x)</t>
  </si>
  <si>
    <t>dev(y)</t>
  </si>
  <si>
    <t xml:space="preserve">Corr = </t>
  </si>
  <si>
    <t>(Y-Yavg) /dev(y)</t>
  </si>
  <si>
    <t>(X-Xavg) / dev(x)</t>
  </si>
  <si>
    <t>((X-Xavg) / dev(x)) * (Y-Yavg) /dev(y)</t>
  </si>
  <si>
    <t>X-mX</t>
  </si>
  <si>
    <t>Y-mY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</si>
</sst>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0" applyNumberFormat="1"/>
    <xf numFmtId="165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8"/>
  <sheetViews>
    <sheetView workbookViewId="0">
      <selection activeCell="I14" sqref="I14"/>
    </sheetView>
  </sheetViews>
  <sheetFormatPr defaultRowHeight="15" x14ac:dyDescent="0.25"/>
  <sheetData>
    <row r="3" spans="1:6" x14ac:dyDescent="0.25">
      <c r="B3" s="1" t="s">
        <v>0</v>
      </c>
      <c r="C3" s="1" t="s">
        <v>1</v>
      </c>
      <c r="D3" s="1" t="s">
        <v>18</v>
      </c>
      <c r="E3" s="1" t="s">
        <v>19</v>
      </c>
      <c r="F3" s="1" t="s">
        <v>4</v>
      </c>
    </row>
    <row r="4" spans="1:6" x14ac:dyDescent="0.25">
      <c r="B4" s="1">
        <v>0</v>
      </c>
      <c r="C4" s="1">
        <v>1</v>
      </c>
      <c r="D4" s="1">
        <f t="shared" ref="D4:D13" si="0">B4-$B$15</f>
        <v>-4.7</v>
      </c>
      <c r="E4" s="1">
        <f t="shared" ref="E4:E13" si="1">C4-$C$15</f>
        <v>-3.3</v>
      </c>
      <c r="F4" s="1">
        <f>D4*E4</f>
        <v>15.51</v>
      </c>
    </row>
    <row r="5" spans="1:6" x14ac:dyDescent="0.25">
      <c r="B5" s="1">
        <v>4</v>
      </c>
      <c r="C5" s="1">
        <v>0</v>
      </c>
      <c r="D5" s="1">
        <f t="shared" si="0"/>
        <v>-0.70000000000000018</v>
      </c>
      <c r="E5" s="1">
        <f t="shared" si="1"/>
        <v>-4.3</v>
      </c>
      <c r="F5" s="1">
        <f t="shared" ref="F5:F13" si="2">D5*E5</f>
        <v>3.0100000000000007</v>
      </c>
    </row>
    <row r="6" spans="1:6" x14ac:dyDescent="0.25">
      <c r="B6" s="1">
        <v>8</v>
      </c>
      <c r="C6" s="1">
        <v>4</v>
      </c>
      <c r="D6" s="1">
        <f t="shared" si="0"/>
        <v>3.3</v>
      </c>
      <c r="E6" s="1">
        <f t="shared" si="1"/>
        <v>-0.29999999999999982</v>
      </c>
      <c r="F6" s="1">
        <f t="shared" si="2"/>
        <v>-0.98999999999999932</v>
      </c>
    </row>
    <row r="7" spans="1:6" x14ac:dyDescent="0.25">
      <c r="B7" s="1">
        <v>3</v>
      </c>
      <c r="C7" s="1">
        <v>7</v>
      </c>
      <c r="D7" s="1">
        <f t="shared" si="0"/>
        <v>-1.7000000000000002</v>
      </c>
      <c r="E7" s="1">
        <f t="shared" si="1"/>
        <v>2.7</v>
      </c>
      <c r="F7" s="1">
        <f t="shared" si="2"/>
        <v>-4.5900000000000007</v>
      </c>
    </row>
    <row r="8" spans="1:6" x14ac:dyDescent="0.25">
      <c r="B8" s="1">
        <v>7</v>
      </c>
      <c r="C8" s="1">
        <v>5</v>
      </c>
      <c r="D8" s="1">
        <f t="shared" si="0"/>
        <v>2.2999999999999998</v>
      </c>
      <c r="E8" s="1">
        <f t="shared" si="1"/>
        <v>0.70000000000000018</v>
      </c>
      <c r="F8" s="1">
        <f t="shared" si="2"/>
        <v>1.6100000000000003</v>
      </c>
    </row>
    <row r="9" spans="1:6" x14ac:dyDescent="0.25">
      <c r="B9" s="1">
        <v>3</v>
      </c>
      <c r="C9" s="1">
        <v>4</v>
      </c>
      <c r="D9" s="1">
        <f t="shared" si="0"/>
        <v>-1.7000000000000002</v>
      </c>
      <c r="E9" s="1">
        <f t="shared" si="1"/>
        <v>-0.29999999999999982</v>
      </c>
      <c r="F9" s="1">
        <f t="shared" si="2"/>
        <v>0.50999999999999979</v>
      </c>
    </row>
    <row r="10" spans="1:6" x14ac:dyDescent="0.25">
      <c r="B10" s="1">
        <v>7</v>
      </c>
      <c r="C10" s="1">
        <v>6</v>
      </c>
      <c r="D10" s="1">
        <f t="shared" si="0"/>
        <v>2.2999999999999998</v>
      </c>
      <c r="E10" s="1">
        <f t="shared" si="1"/>
        <v>1.7000000000000002</v>
      </c>
      <c r="F10" s="1">
        <f t="shared" si="2"/>
        <v>3.91</v>
      </c>
    </row>
    <row r="11" spans="1:6" x14ac:dyDescent="0.25">
      <c r="B11" s="1">
        <v>9</v>
      </c>
      <c r="C11" s="1">
        <v>9</v>
      </c>
      <c r="D11" s="1">
        <f t="shared" si="0"/>
        <v>4.3</v>
      </c>
      <c r="E11" s="1">
        <f t="shared" si="1"/>
        <v>4.7</v>
      </c>
      <c r="F11" s="1">
        <f t="shared" si="2"/>
        <v>20.21</v>
      </c>
    </row>
    <row r="12" spans="1:6" x14ac:dyDescent="0.25">
      <c r="B12" s="1">
        <v>4</v>
      </c>
      <c r="C12" s="1">
        <v>7</v>
      </c>
      <c r="D12" s="1">
        <f t="shared" si="0"/>
        <v>-0.70000000000000018</v>
      </c>
      <c r="E12" s="1">
        <f t="shared" si="1"/>
        <v>2.7</v>
      </c>
      <c r="F12" s="1">
        <f t="shared" si="2"/>
        <v>-1.8900000000000006</v>
      </c>
    </row>
    <row r="13" spans="1:6" x14ac:dyDescent="0.25">
      <c r="B13" s="1">
        <v>2</v>
      </c>
      <c r="C13" s="1">
        <v>0</v>
      </c>
      <c r="D13" s="1">
        <f t="shared" si="0"/>
        <v>-2.7</v>
      </c>
      <c r="E13" s="1">
        <f t="shared" si="1"/>
        <v>-4.3</v>
      </c>
      <c r="F13" s="1">
        <f t="shared" si="2"/>
        <v>11.61</v>
      </c>
    </row>
    <row r="14" spans="1:6" x14ac:dyDescent="0.25">
      <c r="A14" t="s">
        <v>6</v>
      </c>
      <c r="B14">
        <f>SUM(B4:B13)</f>
        <v>47</v>
      </c>
      <c r="C14">
        <f>SUM(C4:C13)</f>
        <v>43</v>
      </c>
      <c r="F14">
        <f>SUM(F4:F13)</f>
        <v>48.9</v>
      </c>
    </row>
    <row r="15" spans="1:6" x14ac:dyDescent="0.25">
      <c r="A15" t="s">
        <v>7</v>
      </c>
      <c r="B15">
        <f>AVERAGE(B4:B13)</f>
        <v>4.7</v>
      </c>
      <c r="C15">
        <f>AVERAGE(C4:C13)</f>
        <v>4.3</v>
      </c>
    </row>
    <row r="17" spans="2:5" x14ac:dyDescent="0.25">
      <c r="B17" t="s">
        <v>5</v>
      </c>
      <c r="C17">
        <f>F14/10</f>
        <v>4.8899999999999997</v>
      </c>
      <c r="D17" s="2" t="s">
        <v>9</v>
      </c>
      <c r="E17">
        <f>_xlfn.COVARIANCE.P(B4:B13,C4:C13)</f>
        <v>4.8899999999999997</v>
      </c>
    </row>
    <row r="18" spans="2:5" x14ac:dyDescent="0.25">
      <c r="E18" t="s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1"/>
  <sheetViews>
    <sheetView tabSelected="1" workbookViewId="0">
      <selection activeCell="G19" sqref="G19"/>
    </sheetView>
  </sheetViews>
  <sheetFormatPr defaultRowHeight="15" x14ac:dyDescent="0.25"/>
  <cols>
    <col min="5" max="5" width="10.42578125" bestFit="1" customWidth="1"/>
    <col min="7" max="7" width="10.140625" bestFit="1" customWidth="1"/>
    <col min="9" max="9" width="16" bestFit="1" customWidth="1"/>
    <col min="10" max="10" width="15.28515625" bestFit="1" customWidth="1"/>
    <col min="11" max="11" width="34.140625" bestFit="1" customWidth="1"/>
  </cols>
  <sheetData>
    <row r="3" spans="1:13" x14ac:dyDescent="0.25">
      <c r="B3" s="1" t="s">
        <v>0</v>
      </c>
      <c r="C3" s="1" t="s">
        <v>1</v>
      </c>
      <c r="D3" s="1" t="s">
        <v>2</v>
      </c>
      <c r="E3" s="1" t="s">
        <v>10</v>
      </c>
      <c r="F3" s="1" t="s">
        <v>3</v>
      </c>
      <c r="G3" s="1" t="s">
        <v>11</v>
      </c>
      <c r="H3" s="1" t="s">
        <v>4</v>
      </c>
      <c r="I3" s="1" t="s">
        <v>16</v>
      </c>
      <c r="J3" s="1" t="s">
        <v>15</v>
      </c>
      <c r="K3" s="1" t="s">
        <v>17</v>
      </c>
    </row>
    <row r="4" spans="1:13" x14ac:dyDescent="0.25">
      <c r="B4" s="1">
        <v>0</v>
      </c>
      <c r="C4" s="1">
        <v>1</v>
      </c>
      <c r="D4" s="1">
        <f t="shared" ref="D4:D13" si="0">B4-$B$15</f>
        <v>-4.7</v>
      </c>
      <c r="E4" s="1">
        <f>D4*D4</f>
        <v>22.090000000000003</v>
      </c>
      <c r="F4" s="1">
        <f t="shared" ref="F4:F13" si="1">C4-$C$15</f>
        <v>-3.3</v>
      </c>
      <c r="G4" s="1">
        <f>F4*F4</f>
        <v>10.889999999999999</v>
      </c>
      <c r="H4" s="1">
        <f>D4*F4</f>
        <v>15.51</v>
      </c>
      <c r="I4" s="3">
        <f>D4/$D$18</f>
        <v>-1.6163179063056918</v>
      </c>
      <c r="J4" s="3">
        <f>E4/$D$19</f>
        <v>7.0603952872204534</v>
      </c>
      <c r="K4" s="3">
        <f>I4*J4</f>
        <v>-11.411843328330736</v>
      </c>
    </row>
    <row r="5" spans="1:13" x14ac:dyDescent="0.25">
      <c r="B5" s="1">
        <v>4</v>
      </c>
      <c r="C5" s="1">
        <v>0</v>
      </c>
      <c r="D5" s="1">
        <f t="shared" si="0"/>
        <v>-0.70000000000000018</v>
      </c>
      <c r="E5" s="1">
        <f t="shared" ref="E5:E13" si="2">D5*D5</f>
        <v>0.49000000000000027</v>
      </c>
      <c r="F5" s="1">
        <f t="shared" si="1"/>
        <v>-4.3</v>
      </c>
      <c r="G5" s="1">
        <f t="shared" ref="G5:G13" si="3">F5*F5</f>
        <v>18.489999999999998</v>
      </c>
      <c r="H5" s="1">
        <f t="shared" ref="H5:H13" si="4">D5*F5</f>
        <v>3.0100000000000007</v>
      </c>
      <c r="I5" s="3">
        <f t="shared" ref="I5:I13" si="5">D5/$D$18</f>
        <v>-0.24072819881148608</v>
      </c>
      <c r="J5" s="3">
        <f t="shared" ref="J5:J13" si="6">E5/$D$19</f>
        <v>0.15661356680570498</v>
      </c>
      <c r="K5" s="3">
        <f>I5*J5</f>
        <v>-3.7701301846579709E-2</v>
      </c>
    </row>
    <row r="6" spans="1:13" x14ac:dyDescent="0.25">
      <c r="B6" s="1">
        <v>8</v>
      </c>
      <c r="C6" s="1">
        <v>4</v>
      </c>
      <c r="D6" s="1">
        <f t="shared" si="0"/>
        <v>3.3</v>
      </c>
      <c r="E6" s="1">
        <f t="shared" si="2"/>
        <v>10.889999999999999</v>
      </c>
      <c r="F6" s="1">
        <f t="shared" si="1"/>
        <v>-0.29999999999999982</v>
      </c>
      <c r="G6" s="1">
        <f t="shared" si="3"/>
        <v>8.99999999999999E-2</v>
      </c>
      <c r="H6" s="1">
        <f t="shared" si="4"/>
        <v>-0.98999999999999932</v>
      </c>
      <c r="I6" s="3">
        <f t="shared" si="5"/>
        <v>1.1348615086827196</v>
      </c>
      <c r="J6" s="3">
        <f t="shared" si="6"/>
        <v>3.480656617375768</v>
      </c>
      <c r="K6" s="3">
        <f t="shared" ref="K6:K13" si="7">I6*J6</f>
        <v>3.9500632200015557</v>
      </c>
    </row>
    <row r="7" spans="1:13" x14ac:dyDescent="0.25">
      <c r="B7" s="1">
        <v>3</v>
      </c>
      <c r="C7" s="1">
        <v>7</v>
      </c>
      <c r="D7" s="1">
        <f t="shared" si="0"/>
        <v>-1.7000000000000002</v>
      </c>
      <c r="E7" s="1">
        <f t="shared" si="2"/>
        <v>2.8900000000000006</v>
      </c>
      <c r="F7" s="1">
        <f t="shared" si="1"/>
        <v>2.7</v>
      </c>
      <c r="G7" s="1">
        <f t="shared" si="3"/>
        <v>7.2900000000000009</v>
      </c>
      <c r="H7" s="1">
        <f t="shared" si="4"/>
        <v>-4.5900000000000007</v>
      </c>
      <c r="I7" s="3">
        <f t="shared" si="5"/>
        <v>-0.58462562568503751</v>
      </c>
      <c r="J7" s="3">
        <f t="shared" si="6"/>
        <v>0.92370042462956592</v>
      </c>
      <c r="K7" s="3">
        <f t="shared" si="7"/>
        <v>-0.54001893869459483</v>
      </c>
    </row>
    <row r="8" spans="1:13" x14ac:dyDescent="0.25">
      <c r="B8" s="1">
        <v>7</v>
      </c>
      <c r="C8" s="1">
        <v>5</v>
      </c>
      <c r="D8" s="1">
        <f t="shared" si="0"/>
        <v>2.2999999999999998</v>
      </c>
      <c r="E8" s="1">
        <f t="shared" si="2"/>
        <v>5.2899999999999991</v>
      </c>
      <c r="F8" s="1">
        <f t="shared" si="1"/>
        <v>0.70000000000000018</v>
      </c>
      <c r="G8" s="1">
        <f t="shared" si="3"/>
        <v>0.49000000000000027</v>
      </c>
      <c r="H8" s="1">
        <f t="shared" si="4"/>
        <v>1.6100000000000003</v>
      </c>
      <c r="I8" s="3">
        <f t="shared" si="5"/>
        <v>0.79096408180916822</v>
      </c>
      <c r="J8" s="3">
        <f t="shared" si="6"/>
        <v>1.6907872824534262</v>
      </c>
      <c r="K8" s="3">
        <f t="shared" si="7"/>
        <v>1.3373520104003931</v>
      </c>
    </row>
    <row r="9" spans="1:13" x14ac:dyDescent="0.25">
      <c r="B9" s="1">
        <v>3</v>
      </c>
      <c r="C9" s="1">
        <v>4</v>
      </c>
      <c r="D9" s="1">
        <f t="shared" si="0"/>
        <v>-1.7000000000000002</v>
      </c>
      <c r="E9" s="1">
        <f t="shared" si="2"/>
        <v>2.8900000000000006</v>
      </c>
      <c r="F9" s="1">
        <f t="shared" si="1"/>
        <v>-0.29999999999999982</v>
      </c>
      <c r="G9" s="1">
        <f t="shared" si="3"/>
        <v>8.99999999999999E-2</v>
      </c>
      <c r="H9" s="1">
        <f t="shared" si="4"/>
        <v>0.50999999999999979</v>
      </c>
      <c r="I9" s="3">
        <f t="shared" si="5"/>
        <v>-0.58462562568503751</v>
      </c>
      <c r="J9" s="3">
        <f t="shared" si="6"/>
        <v>0.92370042462956592</v>
      </c>
      <c r="K9" s="3">
        <f t="shared" si="7"/>
        <v>-0.54001893869459483</v>
      </c>
    </row>
    <row r="10" spans="1:13" x14ac:dyDescent="0.25">
      <c r="B10" s="1">
        <v>7</v>
      </c>
      <c r="C10" s="1">
        <v>6</v>
      </c>
      <c r="D10" s="1">
        <f t="shared" si="0"/>
        <v>2.2999999999999998</v>
      </c>
      <c r="E10" s="1">
        <f t="shared" si="2"/>
        <v>5.2899999999999991</v>
      </c>
      <c r="F10" s="1">
        <f t="shared" si="1"/>
        <v>1.7000000000000002</v>
      </c>
      <c r="G10" s="1">
        <f t="shared" si="3"/>
        <v>2.8900000000000006</v>
      </c>
      <c r="H10" s="1">
        <f t="shared" si="4"/>
        <v>3.91</v>
      </c>
      <c r="I10" s="3">
        <f t="shared" si="5"/>
        <v>0.79096408180916822</v>
      </c>
      <c r="J10" s="3">
        <f t="shared" si="6"/>
        <v>1.6907872824534262</v>
      </c>
      <c r="K10" s="3">
        <f t="shared" si="7"/>
        <v>1.3373520104003931</v>
      </c>
      <c r="M10" t="s">
        <v>8</v>
      </c>
    </row>
    <row r="11" spans="1:13" x14ac:dyDescent="0.25">
      <c r="B11" s="1">
        <v>9</v>
      </c>
      <c r="C11" s="1">
        <v>9</v>
      </c>
      <c r="D11" s="1">
        <f t="shared" si="0"/>
        <v>4.3</v>
      </c>
      <c r="E11" s="1">
        <f t="shared" si="2"/>
        <v>18.489999999999998</v>
      </c>
      <c r="F11" s="1">
        <f t="shared" si="1"/>
        <v>4.7</v>
      </c>
      <c r="G11" s="1">
        <f t="shared" si="3"/>
        <v>22.090000000000003</v>
      </c>
      <c r="H11" s="1">
        <f t="shared" si="4"/>
        <v>20.21</v>
      </c>
      <c r="I11" s="3">
        <f t="shared" si="5"/>
        <v>1.4787589355562711</v>
      </c>
      <c r="J11" s="3">
        <f t="shared" si="6"/>
        <v>5.9097650004846605</v>
      </c>
      <c r="K11" s="3">
        <f t="shared" si="7"/>
        <v>8.7391178015044026</v>
      </c>
    </row>
    <row r="12" spans="1:13" x14ac:dyDescent="0.25">
      <c r="B12" s="1">
        <v>4</v>
      </c>
      <c r="C12" s="1">
        <v>7</v>
      </c>
      <c r="D12" s="1">
        <f t="shared" si="0"/>
        <v>-0.70000000000000018</v>
      </c>
      <c r="E12" s="1">
        <f t="shared" si="2"/>
        <v>0.49000000000000027</v>
      </c>
      <c r="F12" s="1">
        <f t="shared" si="1"/>
        <v>2.7</v>
      </c>
      <c r="G12" s="1">
        <f t="shared" si="3"/>
        <v>7.2900000000000009</v>
      </c>
      <c r="H12" s="1">
        <f t="shared" si="4"/>
        <v>-1.8900000000000006</v>
      </c>
      <c r="I12" s="3">
        <f t="shared" si="5"/>
        <v>-0.24072819881148608</v>
      </c>
      <c r="J12" s="3">
        <f t="shared" si="6"/>
        <v>0.15661356680570498</v>
      </c>
      <c r="K12" s="3">
        <f t="shared" si="7"/>
        <v>-3.7701301846579709E-2</v>
      </c>
    </row>
    <row r="13" spans="1:13" x14ac:dyDescent="0.25">
      <c r="B13" s="1">
        <v>2</v>
      </c>
      <c r="C13" s="1">
        <v>0</v>
      </c>
      <c r="D13" s="1">
        <f t="shared" si="0"/>
        <v>-2.7</v>
      </c>
      <c r="E13" s="1">
        <f t="shared" si="2"/>
        <v>7.2900000000000009</v>
      </c>
      <c r="F13" s="1">
        <f t="shared" si="1"/>
        <v>-4.3</v>
      </c>
      <c r="G13" s="1">
        <f t="shared" si="3"/>
        <v>18.489999999999998</v>
      </c>
      <c r="H13" s="1">
        <f t="shared" si="4"/>
        <v>11.61</v>
      </c>
      <c r="I13" s="3">
        <f t="shared" si="5"/>
        <v>-0.92852305255858891</v>
      </c>
      <c r="J13" s="3">
        <f t="shared" si="6"/>
        <v>2.3300263306399773</v>
      </c>
      <c r="K13" s="3">
        <f t="shared" si="7"/>
        <v>-2.1634831610677199</v>
      </c>
    </row>
    <row r="14" spans="1:13" x14ac:dyDescent="0.25">
      <c r="A14" t="s">
        <v>6</v>
      </c>
      <c r="B14">
        <f>SUM(B4:B13)</f>
        <v>47</v>
      </c>
      <c r="C14">
        <f>SUM(C4:C13)</f>
        <v>43</v>
      </c>
      <c r="E14">
        <f>SUM(E4:E13)</f>
        <v>76.100000000000009</v>
      </c>
      <c r="G14">
        <f>SUM(G4:G13)</f>
        <v>88.100000000000009</v>
      </c>
      <c r="H14">
        <f>SUM(H4:H13)</f>
        <v>48.9</v>
      </c>
      <c r="K14" s="3">
        <f>SUM(K4:K13)</f>
        <v>0.63311807182593949</v>
      </c>
    </row>
    <row r="15" spans="1:13" x14ac:dyDescent="0.25">
      <c r="A15" t="s">
        <v>7</v>
      </c>
      <c r="B15">
        <f>AVERAGE(B4:B13)</f>
        <v>4.7</v>
      </c>
      <c r="C15">
        <f>AVERAGE(C4:C13)</f>
        <v>4.3</v>
      </c>
    </row>
    <row r="17" spans="2:11" x14ac:dyDescent="0.25">
      <c r="B17" t="s">
        <v>5</v>
      </c>
      <c r="C17">
        <f>H14/10</f>
        <v>4.8899999999999997</v>
      </c>
      <c r="D17" s="2" t="s">
        <v>9</v>
      </c>
      <c r="E17">
        <f>_xlfn.COVARIANCE.P(B4:B13,C4:C13)</f>
        <v>4.8899999999999997</v>
      </c>
    </row>
    <row r="18" spans="2:11" x14ac:dyDescent="0.25">
      <c r="B18" t="s">
        <v>12</v>
      </c>
      <c r="C18" s="4">
        <f>E14/9</f>
        <v>8.4555555555555557</v>
      </c>
      <c r="D18" s="5">
        <f>SQRT(C18)</f>
        <v>2.9078437983419185</v>
      </c>
      <c r="E18" s="2"/>
      <c r="K18" s="3"/>
    </row>
    <row r="19" spans="2:11" x14ac:dyDescent="0.25">
      <c r="B19" t="s">
        <v>13</v>
      </c>
      <c r="C19" s="4">
        <f>G14/9</f>
        <v>9.7888888888888896</v>
      </c>
      <c r="D19" s="5">
        <f>SQRT(C19)</f>
        <v>3.1287200080686173</v>
      </c>
      <c r="F19" t="s">
        <v>8</v>
      </c>
    </row>
    <row r="21" spans="2:11" x14ac:dyDescent="0.25">
      <c r="B21" t="s">
        <v>14</v>
      </c>
      <c r="C21" s="3">
        <f>C17/(D18*D19)</f>
        <v>0.53749086306056737</v>
      </c>
      <c r="D21" s="2" t="s">
        <v>9</v>
      </c>
      <c r="E21" s="3">
        <f>CORREL(B4:B13,C4:C13)</f>
        <v>0.59721207006729704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Covarian</vt:lpstr>
      <vt:lpstr>Correlation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Center 1</dc:creator>
  <cp:lastModifiedBy>IPD-PC</cp:lastModifiedBy>
  <dcterms:created xsi:type="dcterms:W3CDTF">2018-03-27T04:10:11Z</dcterms:created>
  <dcterms:modified xsi:type="dcterms:W3CDTF">2018-03-30T12:44:31Z</dcterms:modified>
</cp:coreProperties>
</file>